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18915" windowHeight="11790"/>
  </bookViews>
  <sheets>
    <sheet name="Tabelle1" sheetId="1" r:id="rId1"/>
    <sheet name="Tabelle2" sheetId="2" r:id="rId2"/>
    <sheet name="Tabelle3" sheetId="3" r:id="rId3"/>
  </sheets>
  <calcPr calcId="125725"/>
</workbook>
</file>

<file path=xl/calcChain.xml><?xml version="1.0" encoding="utf-8"?>
<calcChain xmlns="http://schemas.openxmlformats.org/spreadsheetml/2006/main">
  <c r="G119" i="1"/>
  <c r="G120" s="1"/>
  <c r="G121" s="1"/>
  <c r="F119"/>
  <c r="F120" s="1"/>
  <c r="F121" s="1"/>
  <c r="E119"/>
  <c r="E120" s="1"/>
  <c r="E121" s="1"/>
  <c r="G106"/>
  <c r="G107" s="1"/>
  <c r="G108" s="1"/>
  <c r="F106"/>
  <c r="F107" s="1"/>
  <c r="F108" s="1"/>
  <c r="E106"/>
  <c r="E107" s="1"/>
  <c r="E108" s="1"/>
  <c r="G101"/>
  <c r="G102" s="1"/>
  <c r="G103" s="1"/>
  <c r="F101"/>
  <c r="F102" s="1"/>
  <c r="F103" s="1"/>
  <c r="E101"/>
  <c r="E102" s="1"/>
  <c r="E103" s="1"/>
  <c r="G90"/>
  <c r="G91" s="1"/>
  <c r="G92" s="1"/>
  <c r="F90"/>
  <c r="F91" s="1"/>
  <c r="F92" s="1"/>
  <c r="E90"/>
  <c r="E91" s="1"/>
  <c r="E92" s="1"/>
  <c r="G85"/>
  <c r="G86" s="1"/>
  <c r="G87" s="1"/>
  <c r="G93" s="1"/>
  <c r="F85"/>
  <c r="F86" s="1"/>
  <c r="F87" s="1"/>
  <c r="E85"/>
  <c r="E86" s="1"/>
  <c r="E87" s="1"/>
  <c r="G76"/>
  <c r="G77" s="1"/>
  <c r="G78" s="1"/>
  <c r="F76"/>
  <c r="F77" s="1"/>
  <c r="F78" s="1"/>
  <c r="E76"/>
  <c r="E77" s="1"/>
  <c r="E78" s="1"/>
  <c r="G70"/>
  <c r="G71" s="1"/>
  <c r="G72" s="1"/>
  <c r="F70"/>
  <c r="F71" s="1"/>
  <c r="F72" s="1"/>
  <c r="E70"/>
  <c r="E71" s="1"/>
  <c r="E72" s="1"/>
  <c r="G60"/>
  <c r="G61" s="1"/>
  <c r="G62" s="1"/>
  <c r="F60"/>
  <c r="F61" s="1"/>
  <c r="F62" s="1"/>
  <c r="G54"/>
  <c r="G55" s="1"/>
  <c r="G56" s="1"/>
  <c r="F54"/>
  <c r="F55" s="1"/>
  <c r="F56" s="1"/>
  <c r="E44"/>
  <c r="E45" s="1"/>
  <c r="E46" s="1"/>
  <c r="E38"/>
  <c r="E39" s="1"/>
  <c r="E40" s="1"/>
  <c r="G28"/>
  <c r="G29" s="1"/>
  <c r="G30" s="1"/>
  <c r="G31" s="1"/>
  <c r="F28"/>
  <c r="F29" s="1"/>
  <c r="F30" s="1"/>
  <c r="F31" s="1"/>
  <c r="E28"/>
  <c r="E29" s="1"/>
  <c r="E30" s="1"/>
  <c r="E31" s="1"/>
  <c r="G18"/>
  <c r="G19" s="1"/>
  <c r="G20" s="1"/>
  <c r="F18"/>
  <c r="F19" s="1"/>
  <c r="F20" s="1"/>
  <c r="G12"/>
  <c r="F12"/>
  <c r="F13" s="1"/>
  <c r="F14" s="1"/>
  <c r="E18"/>
  <c r="E19" s="1"/>
  <c r="E20" s="1"/>
  <c r="E12"/>
  <c r="E13" s="1"/>
  <c r="E14" s="1"/>
  <c r="G109" l="1"/>
  <c r="F109"/>
  <c r="E109"/>
  <c r="F93"/>
  <c r="E93"/>
  <c r="E79"/>
  <c r="G79"/>
  <c r="F79"/>
  <c r="F63"/>
  <c r="G63"/>
  <c r="E47"/>
  <c r="E21"/>
  <c r="G13"/>
  <c r="G14" s="1"/>
  <c r="F21"/>
  <c r="F111" l="1"/>
  <c r="E111"/>
  <c r="G21"/>
  <c r="G111" s="1"/>
</calcChain>
</file>

<file path=xl/sharedStrings.xml><?xml version="1.0" encoding="utf-8"?>
<sst xmlns="http://schemas.openxmlformats.org/spreadsheetml/2006/main" count="167" uniqueCount="51">
  <si>
    <t>Jahr 2011</t>
  </si>
  <si>
    <t>Nachzahlungen</t>
  </si>
  <si>
    <t>Familienzuschlag (Stufe 2)</t>
  </si>
  <si>
    <t>A 8</t>
  </si>
  <si>
    <t>Jan-März</t>
  </si>
  <si>
    <t>Allg. Stellenzulage</t>
  </si>
  <si>
    <t>Summe</t>
  </si>
  <si>
    <t>Nachzahlung</t>
  </si>
  <si>
    <t>%</t>
  </si>
  <si>
    <t>Januar bis März</t>
  </si>
  <si>
    <t>Monate</t>
  </si>
  <si>
    <t>Apr-Dez</t>
  </si>
  <si>
    <t>April bis Dezember</t>
  </si>
  <si>
    <t>Gesamtnachzahlung 2011</t>
  </si>
  <si>
    <t>A 14</t>
  </si>
  <si>
    <t>A 10</t>
  </si>
  <si>
    <t>Jahr 2012</t>
  </si>
  <si>
    <t>Jan-Dez</t>
  </si>
  <si>
    <t>Gesamtnachzahlung 2012</t>
  </si>
  <si>
    <t>Jan-Feb</t>
  </si>
  <si>
    <t>Jan-Aug</t>
  </si>
  <si>
    <t>März-Dez</t>
  </si>
  <si>
    <t>Sep-Dez</t>
  </si>
  <si>
    <t>bis BesGr. A 9</t>
  </si>
  <si>
    <t>ab BesGr. A 10</t>
  </si>
  <si>
    <t>Jahr 2013 (bis BesGr. A 9)</t>
  </si>
  <si>
    <t>Jahr 2013 (ab BesGr. A 10)</t>
  </si>
  <si>
    <t>Gesamtnachzahlung 2013</t>
  </si>
  <si>
    <t>Jahr 2014</t>
  </si>
  <si>
    <t>Jahr 2015</t>
  </si>
  <si>
    <t>Gesamtnachzahlung 2014</t>
  </si>
  <si>
    <t>Januar bis Februar</t>
  </si>
  <si>
    <t>März bis Dezember</t>
  </si>
  <si>
    <t>September bis Dezember</t>
  </si>
  <si>
    <t>Januar bis August</t>
  </si>
  <si>
    <t>Januar bis Dezember</t>
  </si>
  <si>
    <t>Gesamtnachzahlung 2015</t>
  </si>
  <si>
    <t>ab 01.04.2014 wurde die Allgemeine Stellenzulage in das Grundgehalt eingearbeitet</t>
  </si>
  <si>
    <t>März-Jun</t>
  </si>
  <si>
    <t>Gesamtnachzahlung 2011 bis Juni 2016:</t>
  </si>
  <si>
    <t>Grundgehalt (Stufe 8)</t>
  </si>
  <si>
    <t>monatliches "Mehr"</t>
  </si>
  <si>
    <t>entspricht in einem Jahr</t>
  </si>
  <si>
    <t>Künftige Zahlungen</t>
  </si>
  <si>
    <t>ab 1. Juli 2016</t>
  </si>
  <si>
    <t>bis 30. Juni 2016</t>
  </si>
  <si>
    <r>
      <rPr>
        <b/>
        <u/>
        <sz val="14"/>
        <color rgb="FFFF0000"/>
        <rFont val="Calibri"/>
        <family val="2"/>
        <scheme val="minor"/>
      </rPr>
      <t>Beispielberechnungen</t>
    </r>
    <r>
      <rPr>
        <i/>
        <sz val="12"/>
        <rFont val="Calibri"/>
        <family val="2"/>
        <scheme val="minor"/>
      </rPr>
      <t xml:space="preserve"> (anhand des Grundgehalts der Stufe 8 und des Familienzuschlags der Stufe 2)</t>
    </r>
  </si>
  <si>
    <t>März bis Juni</t>
  </si>
  <si>
    <t>Gesamtnachzahlung bis Juni 2016</t>
  </si>
  <si>
    <t>Nachzahlung pro Monat</t>
  </si>
  <si>
    <t>Diese Beispielrechnung dient lediglich der Nachvollziehbarkeit und erhebt keinen Anspruch auf Richtigkeit im Einzelfall. Unberücksichtigt blieben die persönlichen Veränderungen in dieser Zeit wie Stufenaufstiege, Beförderungen etc. Die unterschiedlichen Werte der Besoldung innerhalb eines Jahres beziehen sich auf die Übertragung des jeweiligen Tarifergebnisses auf die Beamtenbesoldung.</t>
  </si>
</sst>
</file>

<file path=xl/styles.xml><?xml version="1.0" encoding="utf-8"?>
<styleSheet xmlns="http://schemas.openxmlformats.org/spreadsheetml/2006/main">
  <numFmts count="1">
    <numFmt numFmtId="44" formatCode="_-* #,##0.00\ &quot;€&quot;_-;\-* #,##0.00\ &quot;€&quot;_-;_-* &quot;-&quot;??\ &quot;€&quot;_-;_-@_-"/>
  </numFmts>
  <fonts count="13">
    <font>
      <sz val="11"/>
      <color theme="1"/>
      <name val="Calibri"/>
      <family val="2"/>
      <scheme val="minor"/>
    </font>
    <font>
      <sz val="11"/>
      <color theme="1"/>
      <name val="Calibri"/>
      <family val="2"/>
      <scheme val="minor"/>
    </font>
    <font>
      <b/>
      <sz val="11"/>
      <color theme="1"/>
      <name val="Calibri"/>
      <family val="2"/>
      <scheme val="minor"/>
    </font>
    <font>
      <b/>
      <sz val="14"/>
      <color rgb="FF008000"/>
      <name val="Calibri"/>
      <family val="2"/>
      <scheme val="minor"/>
    </font>
    <font>
      <b/>
      <sz val="14"/>
      <color theme="1"/>
      <name val="Calibri"/>
      <family val="2"/>
      <scheme val="minor"/>
    </font>
    <font>
      <b/>
      <sz val="11"/>
      <color theme="0"/>
      <name val="Calibri"/>
      <family val="2"/>
      <scheme val="minor"/>
    </font>
    <font>
      <sz val="11"/>
      <color theme="0"/>
      <name val="Calibri"/>
      <family val="2"/>
      <scheme val="minor"/>
    </font>
    <font>
      <b/>
      <sz val="14"/>
      <color rgb="FFFF0000"/>
      <name val="Calibri"/>
      <family val="2"/>
      <scheme val="minor"/>
    </font>
    <font>
      <sz val="11"/>
      <color rgb="FF008000"/>
      <name val="Calibri"/>
      <family val="2"/>
      <scheme val="minor"/>
    </font>
    <font>
      <b/>
      <sz val="11"/>
      <color rgb="FF008000"/>
      <name val="Calibri"/>
      <family val="2"/>
      <scheme val="minor"/>
    </font>
    <font>
      <b/>
      <i/>
      <sz val="12"/>
      <color theme="1"/>
      <name val="Calibri"/>
      <family val="2"/>
      <scheme val="minor"/>
    </font>
    <font>
      <i/>
      <sz val="12"/>
      <name val="Calibri"/>
      <family val="2"/>
      <scheme val="minor"/>
    </font>
    <font>
      <b/>
      <u/>
      <sz val="14"/>
      <color rgb="FFFF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rgb="FFFF0000"/>
        <bgColor indexed="64"/>
      </patternFill>
    </fill>
    <fill>
      <patternFill patternType="solid">
        <fgColor theme="1" tint="0.499984740745262"/>
        <bgColor indexed="64"/>
      </patternFill>
    </fill>
    <fill>
      <patternFill patternType="solid">
        <fgColor theme="5"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ck">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71">
    <xf numFmtId="0" fontId="0" fillId="0" borderId="0" xfId="0"/>
    <xf numFmtId="0" fontId="0" fillId="0" borderId="1" xfId="0" applyBorder="1"/>
    <xf numFmtId="0" fontId="0" fillId="2" borderId="1" xfId="0" applyFill="1" applyBorder="1"/>
    <xf numFmtId="44" fontId="0" fillId="0" borderId="1" xfId="1" applyFont="1" applyBorder="1"/>
    <xf numFmtId="44" fontId="0" fillId="0" borderId="1" xfId="0" applyNumberFormat="1" applyBorder="1"/>
    <xf numFmtId="44" fontId="0" fillId="2" borderId="1" xfId="0" applyNumberFormat="1" applyFill="1" applyBorder="1"/>
    <xf numFmtId="0" fontId="0" fillId="0" borderId="3" xfId="0" applyBorder="1"/>
    <xf numFmtId="0" fontId="0" fillId="2" borderId="3" xfId="0" applyFill="1" applyBorder="1"/>
    <xf numFmtId="0" fontId="0" fillId="0" borderId="2" xfId="0" applyBorder="1"/>
    <xf numFmtId="0" fontId="0" fillId="2" borderId="2" xfId="0" applyFill="1" applyBorder="1"/>
    <xf numFmtId="0" fontId="0" fillId="3" borderId="3" xfId="0" applyFill="1" applyBorder="1"/>
    <xf numFmtId="0" fontId="0" fillId="3" borderId="2" xfId="0" applyFill="1" applyBorder="1"/>
    <xf numFmtId="44" fontId="3" fillId="3" borderId="1" xfId="0" applyNumberFormat="1" applyFont="1" applyFill="1" applyBorder="1"/>
    <xf numFmtId="0" fontId="4" fillId="0" borderId="0" xfId="0" applyFont="1"/>
    <xf numFmtId="0" fontId="0" fillId="0" borderId="6" xfId="0" applyBorder="1"/>
    <xf numFmtId="0" fontId="0" fillId="0" borderId="4" xfId="0" applyBorder="1"/>
    <xf numFmtId="44" fontId="2" fillId="2" borderId="1" xfId="0" applyNumberFormat="1" applyFont="1" applyFill="1" applyBorder="1"/>
    <xf numFmtId="0" fontId="0" fillId="2" borderId="5" xfId="0" applyFill="1" applyBorder="1"/>
    <xf numFmtId="16" fontId="0" fillId="2" borderId="5" xfId="0" applyNumberFormat="1" applyFill="1" applyBorder="1" applyAlignment="1">
      <alignment horizontal="center"/>
    </xf>
    <xf numFmtId="0" fontId="6" fillId="4" borderId="1" xfId="0" applyFont="1" applyFill="1" applyBorder="1" applyAlignment="1">
      <alignment horizontal="center"/>
    </xf>
    <xf numFmtId="0" fontId="0" fillId="2" borderId="8" xfId="0" applyFill="1" applyBorder="1"/>
    <xf numFmtId="0" fontId="0" fillId="2" borderId="9" xfId="0" applyFill="1" applyBorder="1"/>
    <xf numFmtId="44" fontId="2" fillId="2" borderId="5" xfId="0" applyNumberFormat="1" applyFont="1" applyFill="1" applyBorder="1"/>
    <xf numFmtId="0" fontId="0" fillId="2" borderId="7" xfId="0" applyFill="1" applyBorder="1" applyAlignment="1">
      <alignment horizontal="center"/>
    </xf>
    <xf numFmtId="0" fontId="0" fillId="0" borderId="10" xfId="0" applyBorder="1"/>
    <xf numFmtId="0" fontId="0" fillId="0" borderId="11" xfId="0" applyBorder="1"/>
    <xf numFmtId="0" fontId="0" fillId="0" borderId="12" xfId="0" applyBorder="1"/>
    <xf numFmtId="44" fontId="0" fillId="0" borderId="10" xfId="1" applyFont="1" applyBorder="1"/>
    <xf numFmtId="0" fontId="0" fillId="0" borderId="0" xfId="0" applyBorder="1"/>
    <xf numFmtId="0" fontId="2" fillId="0" borderId="0" xfId="0" applyFont="1" applyFill="1" applyBorder="1" applyAlignment="1">
      <alignment horizontal="right"/>
    </xf>
    <xf numFmtId="0" fontId="0" fillId="0" borderId="0" xfId="0" applyFill="1" applyBorder="1"/>
    <xf numFmtId="44" fontId="3" fillId="0" borderId="0" xfId="0" applyNumberFormat="1" applyFont="1" applyFill="1" applyBorder="1"/>
    <xf numFmtId="0" fontId="0" fillId="5" borderId="8" xfId="0" applyFill="1" applyBorder="1"/>
    <xf numFmtId="0" fontId="0" fillId="5" borderId="9" xfId="0" applyFill="1" applyBorder="1"/>
    <xf numFmtId="44" fontId="0" fillId="5" borderId="14" xfId="1" applyFont="1" applyFill="1" applyBorder="1"/>
    <xf numFmtId="44" fontId="0" fillId="5" borderId="15" xfId="1" applyFont="1" applyFill="1" applyBorder="1"/>
    <xf numFmtId="44" fontId="0" fillId="5" borderId="14" xfId="0" applyNumberFormat="1" applyFill="1" applyBorder="1"/>
    <xf numFmtId="44" fontId="0" fillId="5" borderId="15" xfId="0" applyNumberFormat="1" applyFill="1" applyBorder="1"/>
    <xf numFmtId="44" fontId="2" fillId="5" borderId="14" xfId="0" applyNumberFormat="1" applyFont="1" applyFill="1" applyBorder="1"/>
    <xf numFmtId="44" fontId="2" fillId="5" borderId="15" xfId="0" applyNumberFormat="1" applyFont="1" applyFill="1" applyBorder="1"/>
    <xf numFmtId="44" fontId="3" fillId="5" borderId="16" xfId="0" applyNumberFormat="1" applyFont="1" applyFill="1" applyBorder="1"/>
    <xf numFmtId="44" fontId="3" fillId="5" borderId="17" xfId="0" applyNumberFormat="1" applyFont="1" applyFill="1" applyBorder="1"/>
    <xf numFmtId="0" fontId="5" fillId="5" borderId="5" xfId="0" applyFont="1" applyFill="1" applyBorder="1" applyAlignment="1">
      <alignment horizontal="left"/>
    </xf>
    <xf numFmtId="44" fontId="0" fillId="5" borderId="6" xfId="1" applyFont="1" applyFill="1" applyBorder="1"/>
    <xf numFmtId="44" fontId="0" fillId="5" borderId="6" xfId="0" applyNumberFormat="1" applyFill="1" applyBorder="1"/>
    <xf numFmtId="44" fontId="2" fillId="5" borderId="6" xfId="0" applyNumberFormat="1" applyFont="1" applyFill="1" applyBorder="1"/>
    <xf numFmtId="44" fontId="3" fillId="5" borderId="4" xfId="0" applyNumberFormat="1" applyFont="1" applyFill="1" applyBorder="1"/>
    <xf numFmtId="0" fontId="0" fillId="0" borderId="5" xfId="0" applyBorder="1"/>
    <xf numFmtId="0" fontId="8" fillId="0" borderId="4" xfId="0" applyFont="1" applyBorder="1"/>
    <xf numFmtId="0" fontId="9" fillId="3" borderId="1" xfId="0" applyFont="1" applyFill="1" applyBorder="1" applyAlignment="1">
      <alignment horizontal="right"/>
    </xf>
    <xf numFmtId="0" fontId="8" fillId="3" borderId="3" xfId="0" applyFont="1" applyFill="1" applyBorder="1"/>
    <xf numFmtId="0" fontId="8" fillId="3" borderId="2" xfId="0" applyFont="1" applyFill="1" applyBorder="1"/>
    <xf numFmtId="0" fontId="7" fillId="0" borderId="0" xfId="0" applyFont="1"/>
    <xf numFmtId="0" fontId="0" fillId="0" borderId="17" xfId="0" applyBorder="1"/>
    <xf numFmtId="0" fontId="8" fillId="6" borderId="8" xfId="0" applyFont="1" applyFill="1" applyBorder="1"/>
    <xf numFmtId="0" fontId="8" fillId="6" borderId="18" xfId="0" applyFont="1" applyFill="1" applyBorder="1"/>
    <xf numFmtId="0" fontId="0" fillId="6" borderId="18" xfId="0" applyFill="1" applyBorder="1"/>
    <xf numFmtId="44" fontId="3" fillId="6" borderId="19" xfId="0" applyNumberFormat="1" applyFont="1" applyFill="1" applyBorder="1"/>
    <xf numFmtId="0" fontId="0" fillId="0" borderId="6" xfId="0" applyFill="1" applyBorder="1" applyAlignment="1">
      <alignment horizontal="center"/>
    </xf>
    <xf numFmtId="0" fontId="0" fillId="0" borderId="16" xfId="0" applyBorder="1"/>
    <xf numFmtId="44" fontId="0" fillId="0" borderId="4" xfId="1" applyFont="1" applyBorder="1"/>
    <xf numFmtId="0" fontId="0" fillId="0" borderId="0" xfId="0" applyAlignment="1">
      <alignment wrapText="1"/>
    </xf>
    <xf numFmtId="0" fontId="10" fillId="0" borderId="0" xfId="0" applyFont="1" applyAlignment="1">
      <alignment wrapText="1"/>
    </xf>
    <xf numFmtId="0" fontId="0" fillId="0" borderId="0" xfId="0" applyAlignment="1">
      <alignment wrapText="1"/>
    </xf>
    <xf numFmtId="0" fontId="5" fillId="4" borderId="3" xfId="0" applyFont="1" applyFill="1" applyBorder="1" applyAlignment="1">
      <alignment horizontal="left"/>
    </xf>
    <xf numFmtId="0" fontId="5" fillId="4" borderId="13" xfId="0" applyFont="1" applyFill="1" applyBorder="1" applyAlignment="1">
      <alignment horizontal="left"/>
    </xf>
    <xf numFmtId="0" fontId="5" fillId="4" borderId="2" xfId="0" applyFont="1" applyFill="1" applyBorder="1" applyAlignment="1">
      <alignment horizontal="left"/>
    </xf>
    <xf numFmtId="44" fontId="0" fillId="0" borderId="3" xfId="1" applyFont="1" applyBorder="1" applyAlignment="1">
      <alignment horizontal="center"/>
    </xf>
    <xf numFmtId="44" fontId="0" fillId="0" borderId="13" xfId="1" applyFont="1" applyBorder="1" applyAlignment="1">
      <alignment horizontal="center"/>
    </xf>
    <xf numFmtId="0" fontId="3" fillId="6" borderId="16" xfId="0" applyFont="1" applyFill="1" applyBorder="1" applyAlignment="1">
      <alignment horizontal="right"/>
    </xf>
    <xf numFmtId="0" fontId="3" fillId="6" borderId="19" xfId="0" applyFont="1" applyFill="1" applyBorder="1" applyAlignment="1">
      <alignment horizontal="right"/>
    </xf>
  </cellXfs>
  <cellStyles count="2">
    <cellStyle name="Standard" xfId="0" builtinId="0"/>
    <cellStyle name="Währung" xfId="1" builtinId="4"/>
  </cellStyles>
  <dxfs count="0"/>
  <tableStyles count="0" defaultTableStyle="TableStyleMedium9" defaultPivotStyle="PivotStyleLight16"/>
  <colors>
    <mruColors>
      <color rgb="FF008000"/>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21"/>
  <sheetViews>
    <sheetView tabSelected="1" view="pageLayout" topLeftCell="A94" zoomScaleNormal="100" workbookViewId="0">
      <selection activeCell="B107" sqref="B107"/>
    </sheetView>
  </sheetViews>
  <sheetFormatPr baseColWidth="10" defaultRowHeight="15"/>
  <cols>
    <col min="1" max="1" width="11.85546875" customWidth="1"/>
    <col min="2" max="2" width="33" customWidth="1"/>
    <col min="3" max="3" width="5.28515625" customWidth="1"/>
    <col min="4" max="4" width="10.5703125" customWidth="1"/>
    <col min="5" max="6" width="20.140625" customWidth="1"/>
    <col min="7" max="7" width="21.42578125" customWidth="1"/>
  </cols>
  <sheetData>
    <row r="1" spans="1:8" ht="18.75">
      <c r="A1" s="52" t="s">
        <v>46</v>
      </c>
      <c r="B1" s="13"/>
      <c r="C1" s="13"/>
    </row>
    <row r="2" spans="1:8" ht="15" customHeight="1">
      <c r="A2" s="62" t="s">
        <v>50</v>
      </c>
      <c r="B2" s="62"/>
      <c r="C2" s="62"/>
      <c r="D2" s="62"/>
      <c r="E2" s="62"/>
      <c r="F2" s="62"/>
      <c r="G2" s="62"/>
      <c r="H2" s="61"/>
    </row>
    <row r="3" spans="1:8">
      <c r="A3" s="62"/>
      <c r="B3" s="62"/>
      <c r="C3" s="62"/>
      <c r="D3" s="62"/>
      <c r="E3" s="62"/>
      <c r="F3" s="62"/>
      <c r="G3" s="62"/>
      <c r="H3" s="61"/>
    </row>
    <row r="4" spans="1:8">
      <c r="A4" s="63"/>
      <c r="B4" s="63"/>
      <c r="C4" s="63"/>
      <c r="D4" s="63"/>
      <c r="E4" s="63"/>
      <c r="F4" s="63"/>
      <c r="G4" s="63"/>
      <c r="H4" s="61"/>
    </row>
    <row r="5" spans="1:8" ht="15" customHeight="1"/>
    <row r="6" spans="1:8" ht="15" customHeight="1">
      <c r="A6" s="52" t="s">
        <v>1</v>
      </c>
    </row>
    <row r="7" spans="1:8">
      <c r="A7" s="1"/>
      <c r="B7" s="1"/>
      <c r="C7" s="6"/>
      <c r="D7" s="8"/>
      <c r="E7" s="19" t="s">
        <v>3</v>
      </c>
      <c r="F7" s="19" t="s">
        <v>15</v>
      </c>
      <c r="G7" s="19" t="s">
        <v>14</v>
      </c>
    </row>
    <row r="8" spans="1:8">
      <c r="A8" s="64" t="s">
        <v>0</v>
      </c>
      <c r="B8" s="65"/>
      <c r="C8" s="65"/>
      <c r="D8" s="66"/>
      <c r="E8" s="1"/>
      <c r="F8" s="1"/>
      <c r="G8" s="1"/>
    </row>
    <row r="9" spans="1:8">
      <c r="A9" s="18" t="s">
        <v>4</v>
      </c>
      <c r="B9" s="1" t="s">
        <v>40</v>
      </c>
      <c r="C9" s="6"/>
      <c r="D9" s="8"/>
      <c r="E9" s="3">
        <v>2420.27</v>
      </c>
      <c r="F9" s="3">
        <v>2870.9</v>
      </c>
      <c r="G9" s="3">
        <v>4177.92</v>
      </c>
    </row>
    <row r="10" spans="1:8">
      <c r="A10" s="14"/>
      <c r="B10" s="1" t="s">
        <v>2</v>
      </c>
      <c r="C10" s="6"/>
      <c r="D10" s="8"/>
      <c r="E10" s="3">
        <v>204.13</v>
      </c>
      <c r="F10" s="3">
        <v>209.53</v>
      </c>
      <c r="G10" s="3">
        <v>209.53</v>
      </c>
    </row>
    <row r="11" spans="1:8">
      <c r="A11" s="14"/>
      <c r="B11" s="1" t="s">
        <v>5</v>
      </c>
      <c r="C11" s="6"/>
      <c r="D11" s="8"/>
      <c r="E11" s="3">
        <v>17.579999999999998</v>
      </c>
      <c r="F11" s="3">
        <v>76.400000000000006</v>
      </c>
      <c r="G11" s="3">
        <v>0</v>
      </c>
    </row>
    <row r="12" spans="1:8">
      <c r="A12" s="14"/>
      <c r="B12" s="1" t="s">
        <v>6</v>
      </c>
      <c r="C12" s="6"/>
      <c r="D12" s="8"/>
      <c r="E12" s="4">
        <f>SUM(E9:E11)</f>
        <v>2641.98</v>
      </c>
      <c r="F12" s="4">
        <f t="shared" ref="F12:G12" si="0">SUM(F9:F11)</f>
        <v>3156.8300000000004</v>
      </c>
      <c r="G12" s="4">
        <f t="shared" si="0"/>
        <v>4387.45</v>
      </c>
    </row>
    <row r="13" spans="1:8">
      <c r="A13" s="14"/>
      <c r="B13" s="2" t="s">
        <v>49</v>
      </c>
      <c r="C13" s="7">
        <v>2.5299999999999998</v>
      </c>
      <c r="D13" s="9" t="s">
        <v>8</v>
      </c>
      <c r="E13" s="5">
        <f>E12*C13/100</f>
        <v>66.842094000000003</v>
      </c>
      <c r="F13" s="5">
        <f>F12*C13/100</f>
        <v>79.867799000000005</v>
      </c>
      <c r="G13" s="5">
        <f>G12*C13/100</f>
        <v>111.00248499999998</v>
      </c>
    </row>
    <row r="14" spans="1:8" ht="15.75" thickBot="1">
      <c r="A14" s="14"/>
      <c r="B14" s="17" t="s">
        <v>9</v>
      </c>
      <c r="C14" s="20">
        <v>3</v>
      </c>
      <c r="D14" s="21" t="s">
        <v>10</v>
      </c>
      <c r="E14" s="22">
        <f>E13*C14</f>
        <v>200.52628200000001</v>
      </c>
      <c r="F14" s="22">
        <f>F13*C14</f>
        <v>239.60339700000003</v>
      </c>
      <c r="G14" s="22">
        <f>G13*C14</f>
        <v>333.00745499999994</v>
      </c>
    </row>
    <row r="15" spans="1:8" ht="15.75" thickTop="1">
      <c r="A15" s="23" t="s">
        <v>11</v>
      </c>
      <c r="B15" s="24" t="s">
        <v>40</v>
      </c>
      <c r="C15" s="25"/>
      <c r="D15" s="26"/>
      <c r="E15" s="27">
        <v>2456.5700000000002</v>
      </c>
      <c r="F15" s="27">
        <v>2913.96</v>
      </c>
      <c r="G15" s="27">
        <v>4240.59</v>
      </c>
    </row>
    <row r="16" spans="1:8">
      <c r="A16" s="14"/>
      <c r="B16" s="1" t="s">
        <v>2</v>
      </c>
      <c r="C16" s="6"/>
      <c r="D16" s="8"/>
      <c r="E16" s="3">
        <v>207.2</v>
      </c>
      <c r="F16" s="3">
        <v>212.68</v>
      </c>
      <c r="G16" s="3">
        <v>212.68</v>
      </c>
    </row>
    <row r="17" spans="1:7">
      <c r="A17" s="14"/>
      <c r="B17" s="1" t="s">
        <v>5</v>
      </c>
      <c r="C17" s="6"/>
      <c r="D17" s="8"/>
      <c r="E17" s="3">
        <v>17.84</v>
      </c>
      <c r="F17" s="3">
        <v>77.55</v>
      </c>
      <c r="G17" s="3">
        <v>0</v>
      </c>
    </row>
    <row r="18" spans="1:7">
      <c r="A18" s="14"/>
      <c r="B18" s="1" t="s">
        <v>6</v>
      </c>
      <c r="C18" s="6"/>
      <c r="D18" s="8"/>
      <c r="E18" s="4">
        <f>SUM(E15:E17)</f>
        <v>2681.61</v>
      </c>
      <c r="F18" s="4">
        <f t="shared" ref="F18:G18" si="1">SUM(F15:F17)</f>
        <v>3204.19</v>
      </c>
      <c r="G18" s="4">
        <f t="shared" si="1"/>
        <v>4453.2700000000004</v>
      </c>
    </row>
    <row r="19" spans="1:7">
      <c r="A19" s="14"/>
      <c r="B19" s="2" t="s">
        <v>49</v>
      </c>
      <c r="C19" s="7">
        <v>2.5299999999999998</v>
      </c>
      <c r="D19" s="9" t="s">
        <v>8</v>
      </c>
      <c r="E19" s="5">
        <f>E18*C19/100</f>
        <v>67.844732999999991</v>
      </c>
      <c r="F19" s="5">
        <f>F18*C19/100</f>
        <v>81.066006999999999</v>
      </c>
      <c r="G19" s="5">
        <f>G18*C19/100</f>
        <v>112.667731</v>
      </c>
    </row>
    <row r="20" spans="1:7">
      <c r="A20" s="14"/>
      <c r="B20" s="2" t="s">
        <v>12</v>
      </c>
      <c r="C20" s="7">
        <v>9</v>
      </c>
      <c r="D20" s="9" t="s">
        <v>10</v>
      </c>
      <c r="E20" s="16">
        <f>E19*C20</f>
        <v>610.60259699999995</v>
      </c>
      <c r="F20" s="16">
        <f>F19*C20</f>
        <v>729.59406300000001</v>
      </c>
      <c r="G20" s="16">
        <f>G19*C20</f>
        <v>1014.009579</v>
      </c>
    </row>
    <row r="21" spans="1:7" ht="18.75">
      <c r="A21" s="15"/>
      <c r="B21" s="49" t="s">
        <v>13</v>
      </c>
      <c r="C21" s="10"/>
      <c r="D21" s="11"/>
      <c r="E21" s="12">
        <f>E14+E20</f>
        <v>811.12887899999998</v>
      </c>
      <c r="F21" s="12">
        <f t="shared" ref="F21:G21" si="2">F14+F20</f>
        <v>969.19746000000009</v>
      </c>
      <c r="G21" s="12">
        <f t="shared" si="2"/>
        <v>1347.017034</v>
      </c>
    </row>
    <row r="23" spans="1:7">
      <c r="A23" s="1"/>
      <c r="B23" s="1"/>
      <c r="C23" s="6"/>
      <c r="D23" s="8"/>
      <c r="E23" s="19" t="s">
        <v>3</v>
      </c>
      <c r="F23" s="19" t="s">
        <v>15</v>
      </c>
      <c r="G23" s="19" t="s">
        <v>14</v>
      </c>
    </row>
    <row r="24" spans="1:7">
      <c r="A24" s="64" t="s">
        <v>16</v>
      </c>
      <c r="B24" s="65"/>
      <c r="C24" s="65"/>
      <c r="D24" s="66"/>
      <c r="E24" s="47"/>
      <c r="F24" s="47"/>
      <c r="G24" s="47"/>
    </row>
    <row r="25" spans="1:7">
      <c r="A25" s="18" t="s">
        <v>17</v>
      </c>
      <c r="B25" s="1" t="s">
        <v>40</v>
      </c>
      <c r="C25" s="6"/>
      <c r="D25" s="8"/>
      <c r="E25" s="3">
        <v>2520.2399999999998</v>
      </c>
      <c r="F25" s="3">
        <v>2986.33</v>
      </c>
      <c r="G25" s="3">
        <v>4338.16</v>
      </c>
    </row>
    <row r="26" spans="1:7">
      <c r="A26" s="14"/>
      <c r="B26" s="1" t="s">
        <v>2</v>
      </c>
      <c r="C26" s="6"/>
      <c r="D26" s="8"/>
      <c r="E26" s="3">
        <v>211.14</v>
      </c>
      <c r="F26" s="3">
        <v>216.72</v>
      </c>
      <c r="G26" s="3">
        <v>216.72</v>
      </c>
    </row>
    <row r="27" spans="1:7">
      <c r="A27" s="14"/>
      <c r="B27" s="1" t="s">
        <v>5</v>
      </c>
      <c r="C27" s="6"/>
      <c r="D27" s="8"/>
      <c r="E27" s="3">
        <v>18.18</v>
      </c>
      <c r="F27" s="3">
        <v>79.02</v>
      </c>
      <c r="G27" s="3">
        <v>0</v>
      </c>
    </row>
    <row r="28" spans="1:7">
      <c r="A28" s="14"/>
      <c r="B28" s="1" t="s">
        <v>6</v>
      </c>
      <c r="C28" s="6"/>
      <c r="D28" s="8"/>
      <c r="E28" s="4">
        <f>SUM(E25:E27)</f>
        <v>2749.5599999999995</v>
      </c>
      <c r="F28" s="4">
        <f t="shared" ref="F28:G28" si="3">SUM(F25:F27)</f>
        <v>3282.0699999999997</v>
      </c>
      <c r="G28" s="4">
        <f t="shared" si="3"/>
        <v>4554.88</v>
      </c>
    </row>
    <row r="29" spans="1:7">
      <c r="A29" s="14"/>
      <c r="B29" s="2" t="s">
        <v>49</v>
      </c>
      <c r="C29" s="7">
        <v>0.98</v>
      </c>
      <c r="D29" s="9" t="s">
        <v>8</v>
      </c>
      <c r="E29" s="5">
        <f>E28*C29/100</f>
        <v>26.945687999999997</v>
      </c>
      <c r="F29" s="5">
        <f>F28*C29/100</f>
        <v>32.164285999999997</v>
      </c>
      <c r="G29" s="5">
        <f>G28*C29/100</f>
        <v>44.637824000000002</v>
      </c>
    </row>
    <row r="30" spans="1:7">
      <c r="A30" s="15"/>
      <c r="B30" s="2" t="s">
        <v>35</v>
      </c>
      <c r="C30" s="7">
        <v>12</v>
      </c>
      <c r="D30" s="9" t="s">
        <v>10</v>
      </c>
      <c r="E30" s="16">
        <f>E29*C30</f>
        <v>323.34825599999999</v>
      </c>
      <c r="F30" s="16">
        <f>F29*C30</f>
        <v>385.97143199999994</v>
      </c>
      <c r="G30" s="16">
        <f>G29*C30</f>
        <v>535.65388800000005</v>
      </c>
    </row>
    <row r="31" spans="1:7" ht="18.75">
      <c r="A31" s="15"/>
      <c r="B31" s="49" t="s">
        <v>18</v>
      </c>
      <c r="C31" s="10"/>
      <c r="D31" s="11"/>
      <c r="E31" s="12">
        <f>E24+E30</f>
        <v>323.34825599999999</v>
      </c>
      <c r="F31" s="12">
        <f t="shared" ref="F31:G31" si="4">F24+F30</f>
        <v>385.97143199999994</v>
      </c>
      <c r="G31" s="12">
        <f t="shared" si="4"/>
        <v>535.65388800000005</v>
      </c>
    </row>
    <row r="33" spans="1:7">
      <c r="A33" s="1"/>
      <c r="B33" s="1"/>
      <c r="C33" s="6"/>
      <c r="D33" s="8"/>
      <c r="E33" s="19" t="s">
        <v>3</v>
      </c>
      <c r="F33" s="19" t="s">
        <v>15</v>
      </c>
      <c r="G33" s="19" t="s">
        <v>14</v>
      </c>
    </row>
    <row r="34" spans="1:7">
      <c r="A34" s="64" t="s">
        <v>25</v>
      </c>
      <c r="B34" s="65" t="s">
        <v>23</v>
      </c>
      <c r="C34" s="65"/>
      <c r="D34" s="66"/>
      <c r="E34" s="1"/>
      <c r="F34" s="32"/>
      <c r="G34" s="33"/>
    </row>
    <row r="35" spans="1:7">
      <c r="A35" s="18" t="s">
        <v>19</v>
      </c>
      <c r="B35" s="1" t="s">
        <v>40</v>
      </c>
      <c r="C35" s="6"/>
      <c r="D35" s="8"/>
      <c r="E35" s="3">
        <v>2520.2399999999998</v>
      </c>
      <c r="F35" s="34"/>
      <c r="G35" s="35"/>
    </row>
    <row r="36" spans="1:7">
      <c r="A36" s="14"/>
      <c r="B36" s="1" t="s">
        <v>2</v>
      </c>
      <c r="C36" s="6"/>
      <c r="D36" s="8"/>
      <c r="E36" s="3">
        <v>211.14</v>
      </c>
      <c r="F36" s="34"/>
      <c r="G36" s="35"/>
    </row>
    <row r="37" spans="1:7">
      <c r="A37" s="14"/>
      <c r="B37" s="1" t="s">
        <v>5</v>
      </c>
      <c r="C37" s="6"/>
      <c r="D37" s="8"/>
      <c r="E37" s="3">
        <v>18.18</v>
      </c>
      <c r="F37" s="34"/>
      <c r="G37" s="35"/>
    </row>
    <row r="38" spans="1:7">
      <c r="A38" s="14"/>
      <c r="B38" s="1" t="s">
        <v>6</v>
      </c>
      <c r="C38" s="6"/>
      <c r="D38" s="8"/>
      <c r="E38" s="4">
        <f>SUM(E35:E37)</f>
        <v>2749.5599999999995</v>
      </c>
      <c r="F38" s="36"/>
      <c r="G38" s="37"/>
    </row>
    <row r="39" spans="1:7">
      <c r="A39" s="14"/>
      <c r="B39" s="2" t="s">
        <v>49</v>
      </c>
      <c r="C39" s="7">
        <v>2.16</v>
      </c>
      <c r="D39" s="9" t="s">
        <v>8</v>
      </c>
      <c r="E39" s="5">
        <f>E38*C39/100</f>
        <v>59.390495999999992</v>
      </c>
      <c r="F39" s="36"/>
      <c r="G39" s="37"/>
    </row>
    <row r="40" spans="1:7" ht="15.75" thickBot="1">
      <c r="A40" s="14"/>
      <c r="B40" s="17" t="s">
        <v>31</v>
      </c>
      <c r="C40" s="20">
        <v>2</v>
      </c>
      <c r="D40" s="21" t="s">
        <v>10</v>
      </c>
      <c r="E40" s="22">
        <f>E39*C40</f>
        <v>118.78099199999998</v>
      </c>
      <c r="F40" s="38"/>
      <c r="G40" s="39"/>
    </row>
    <row r="41" spans="1:7" ht="15.75" thickTop="1">
      <c r="A41" s="23" t="s">
        <v>21</v>
      </c>
      <c r="B41" s="24" t="s">
        <v>40</v>
      </c>
      <c r="C41" s="25"/>
      <c r="D41" s="26"/>
      <c r="E41" s="27">
        <v>2587.0300000000002</v>
      </c>
      <c r="F41" s="34"/>
      <c r="G41" s="35"/>
    </row>
    <row r="42" spans="1:7">
      <c r="A42" s="14"/>
      <c r="B42" s="1" t="s">
        <v>2</v>
      </c>
      <c r="C42" s="6"/>
      <c r="D42" s="8"/>
      <c r="E42" s="3">
        <v>216.75</v>
      </c>
      <c r="F42" s="34"/>
      <c r="G42" s="35"/>
    </row>
    <row r="43" spans="1:7">
      <c r="A43" s="14"/>
      <c r="B43" s="1" t="s">
        <v>5</v>
      </c>
      <c r="C43" s="6"/>
      <c r="D43" s="8"/>
      <c r="E43" s="3">
        <v>18.66</v>
      </c>
      <c r="F43" s="34"/>
      <c r="G43" s="35"/>
    </row>
    <row r="44" spans="1:7">
      <c r="A44" s="14"/>
      <c r="B44" s="1" t="s">
        <v>6</v>
      </c>
      <c r="C44" s="6"/>
      <c r="D44" s="8"/>
      <c r="E44" s="4">
        <f>SUM(E41:E43)</f>
        <v>2822.44</v>
      </c>
      <c r="F44" s="36"/>
      <c r="G44" s="37"/>
    </row>
    <row r="45" spans="1:7">
      <c r="A45" s="14"/>
      <c r="B45" s="2" t="s">
        <v>49</v>
      </c>
      <c r="C45" s="7">
        <v>2.16</v>
      </c>
      <c r="D45" s="9" t="s">
        <v>8</v>
      </c>
      <c r="E45" s="5">
        <f>E44*C45/100</f>
        <v>60.964704000000005</v>
      </c>
      <c r="F45" s="36"/>
      <c r="G45" s="37"/>
    </row>
    <row r="46" spans="1:7">
      <c r="A46" s="14"/>
      <c r="B46" s="2" t="s">
        <v>32</v>
      </c>
      <c r="C46" s="7">
        <v>10</v>
      </c>
      <c r="D46" s="9" t="s">
        <v>10</v>
      </c>
      <c r="E46" s="16">
        <f>E45*C46</f>
        <v>609.64704000000006</v>
      </c>
      <c r="F46" s="38"/>
      <c r="G46" s="39"/>
    </row>
    <row r="47" spans="1:7" ht="18.75">
      <c r="A47" s="15"/>
      <c r="B47" s="49" t="s">
        <v>27</v>
      </c>
      <c r="C47" s="10"/>
      <c r="D47" s="11"/>
      <c r="E47" s="12">
        <f>E40+E46</f>
        <v>728.42803200000003</v>
      </c>
      <c r="F47" s="40"/>
      <c r="G47" s="41"/>
    </row>
    <row r="48" spans="1:7" ht="18.75">
      <c r="A48" s="28"/>
      <c r="B48" s="29"/>
      <c r="C48" s="30"/>
      <c r="D48" s="30"/>
      <c r="E48" s="31"/>
      <c r="F48" s="31"/>
      <c r="G48" s="31"/>
    </row>
    <row r="49" spans="1:7">
      <c r="A49" s="1"/>
      <c r="B49" s="1"/>
      <c r="C49" s="6"/>
      <c r="D49" s="8"/>
      <c r="E49" s="19" t="s">
        <v>3</v>
      </c>
      <c r="F49" s="19" t="s">
        <v>15</v>
      </c>
      <c r="G49" s="19" t="s">
        <v>14</v>
      </c>
    </row>
    <row r="50" spans="1:7">
      <c r="A50" s="64" t="s">
        <v>26</v>
      </c>
      <c r="B50" s="65" t="s">
        <v>24</v>
      </c>
      <c r="C50" s="65"/>
      <c r="D50" s="66"/>
      <c r="E50" s="42"/>
      <c r="F50" s="1"/>
      <c r="G50" s="1"/>
    </row>
    <row r="51" spans="1:7">
      <c r="A51" s="18" t="s">
        <v>20</v>
      </c>
      <c r="B51" s="1" t="s">
        <v>40</v>
      </c>
      <c r="C51" s="6"/>
      <c r="D51" s="8"/>
      <c r="E51" s="43"/>
      <c r="F51" s="3">
        <v>2986.33</v>
      </c>
      <c r="G51" s="3">
        <v>4338.16</v>
      </c>
    </row>
    <row r="52" spans="1:7">
      <c r="A52" s="14"/>
      <c r="B52" s="1" t="s">
        <v>2</v>
      </c>
      <c r="C52" s="6"/>
      <c r="D52" s="8"/>
      <c r="E52" s="43"/>
      <c r="F52" s="3">
        <v>216.72</v>
      </c>
      <c r="G52" s="3">
        <v>216.72</v>
      </c>
    </row>
    <row r="53" spans="1:7">
      <c r="A53" s="14"/>
      <c r="B53" s="1" t="s">
        <v>5</v>
      </c>
      <c r="C53" s="6"/>
      <c r="D53" s="8"/>
      <c r="E53" s="43"/>
      <c r="F53" s="3">
        <v>79.02</v>
      </c>
      <c r="G53" s="3">
        <v>0</v>
      </c>
    </row>
    <row r="54" spans="1:7">
      <c r="A54" s="14"/>
      <c r="B54" s="1" t="s">
        <v>6</v>
      </c>
      <c r="C54" s="6"/>
      <c r="D54" s="8"/>
      <c r="E54" s="44"/>
      <c r="F54" s="4">
        <f t="shared" ref="F54:G54" si="5">SUM(F51:F53)</f>
        <v>3282.0699999999997</v>
      </c>
      <c r="G54" s="4">
        <f t="shared" si="5"/>
        <v>4554.88</v>
      </c>
    </row>
    <row r="55" spans="1:7">
      <c r="A55" s="14"/>
      <c r="B55" s="2" t="s">
        <v>49</v>
      </c>
      <c r="C55" s="7">
        <v>2.16</v>
      </c>
      <c r="D55" s="9" t="s">
        <v>8</v>
      </c>
      <c r="E55" s="44"/>
      <c r="F55" s="5">
        <f>F54*C55/100</f>
        <v>70.892712000000003</v>
      </c>
      <c r="G55" s="5">
        <f>G54*C55/100</f>
        <v>98.385408000000012</v>
      </c>
    </row>
    <row r="56" spans="1:7" ht="15.75" thickBot="1">
      <c r="A56" s="14"/>
      <c r="B56" s="17" t="s">
        <v>34</v>
      </c>
      <c r="C56" s="20">
        <v>8</v>
      </c>
      <c r="D56" s="21" t="s">
        <v>10</v>
      </c>
      <c r="E56" s="45"/>
      <c r="F56" s="22">
        <f>F55*C56</f>
        <v>567.14169600000002</v>
      </c>
      <c r="G56" s="22">
        <f>G55*C56</f>
        <v>787.0832640000001</v>
      </c>
    </row>
    <row r="57" spans="1:7" ht="15.75" thickTop="1">
      <c r="A57" s="23" t="s">
        <v>22</v>
      </c>
      <c r="B57" s="24" t="s">
        <v>40</v>
      </c>
      <c r="C57" s="25"/>
      <c r="D57" s="26"/>
      <c r="E57" s="43"/>
      <c r="F57" s="27">
        <v>3065.47</v>
      </c>
      <c r="G57" s="27">
        <v>4453.12</v>
      </c>
    </row>
    <row r="58" spans="1:7">
      <c r="A58" s="14"/>
      <c r="B58" s="1" t="s">
        <v>2</v>
      </c>
      <c r="C58" s="6"/>
      <c r="D58" s="8"/>
      <c r="E58" s="43"/>
      <c r="F58" s="3">
        <v>222.47</v>
      </c>
      <c r="G58" s="3">
        <v>222.47</v>
      </c>
    </row>
    <row r="59" spans="1:7">
      <c r="A59" s="14"/>
      <c r="B59" s="1" t="s">
        <v>5</v>
      </c>
      <c r="C59" s="6"/>
      <c r="D59" s="8"/>
      <c r="E59" s="43"/>
      <c r="F59" s="3">
        <v>81.11</v>
      </c>
      <c r="G59" s="3">
        <v>0</v>
      </c>
    </row>
    <row r="60" spans="1:7">
      <c r="A60" s="14"/>
      <c r="B60" s="1" t="s">
        <v>6</v>
      </c>
      <c r="C60" s="6"/>
      <c r="D60" s="8"/>
      <c r="E60" s="44"/>
      <c r="F60" s="4">
        <f t="shared" ref="F60:G60" si="6">SUM(F57:F59)</f>
        <v>3369.0499999999997</v>
      </c>
      <c r="G60" s="4">
        <f t="shared" si="6"/>
        <v>4675.59</v>
      </c>
    </row>
    <row r="61" spans="1:7">
      <c r="A61" s="14"/>
      <c r="B61" s="2" t="s">
        <v>49</v>
      </c>
      <c r="C61" s="7">
        <v>2.16</v>
      </c>
      <c r="D61" s="9" t="s">
        <v>8</v>
      </c>
      <c r="E61" s="44"/>
      <c r="F61" s="5">
        <f>F60*C61/100</f>
        <v>72.771479999999997</v>
      </c>
      <c r="G61" s="5">
        <f>G60*C61/100</f>
        <v>100.992744</v>
      </c>
    </row>
    <row r="62" spans="1:7">
      <c r="A62" s="14"/>
      <c r="B62" s="2" t="s">
        <v>33</v>
      </c>
      <c r="C62" s="7">
        <v>4</v>
      </c>
      <c r="D62" s="9" t="s">
        <v>10</v>
      </c>
      <c r="E62" s="45"/>
      <c r="F62" s="16">
        <f>F61*C62</f>
        <v>291.08591999999999</v>
      </c>
      <c r="G62" s="16">
        <f>G61*C62</f>
        <v>403.97097600000001</v>
      </c>
    </row>
    <row r="63" spans="1:7" ht="18.75">
      <c r="A63" s="15"/>
      <c r="B63" s="49" t="s">
        <v>27</v>
      </c>
      <c r="C63" s="10"/>
      <c r="D63" s="11"/>
      <c r="E63" s="46"/>
      <c r="F63" s="12">
        <f>F56+F62</f>
        <v>858.22761600000001</v>
      </c>
      <c r="G63" s="12">
        <f>G56+G62</f>
        <v>1191.0542400000002</v>
      </c>
    </row>
    <row r="65" spans="1:7">
      <c r="A65" s="1"/>
      <c r="B65" s="1"/>
      <c r="C65" s="6"/>
      <c r="D65" s="8"/>
      <c r="E65" s="19" t="s">
        <v>3</v>
      </c>
      <c r="F65" s="19" t="s">
        <v>15</v>
      </c>
      <c r="G65" s="19" t="s">
        <v>14</v>
      </c>
    </row>
    <row r="66" spans="1:7">
      <c r="A66" s="64" t="s">
        <v>28</v>
      </c>
      <c r="B66" s="65"/>
      <c r="C66" s="65"/>
      <c r="D66" s="66"/>
      <c r="E66" s="47"/>
      <c r="F66" s="47"/>
      <c r="G66" s="47"/>
    </row>
    <row r="67" spans="1:7">
      <c r="A67" s="18" t="s">
        <v>4</v>
      </c>
      <c r="B67" s="1" t="s">
        <v>40</v>
      </c>
      <c r="C67" s="6"/>
      <c r="D67" s="8"/>
      <c r="E67" s="3">
        <v>2587.0300000000002</v>
      </c>
      <c r="F67" s="3">
        <v>3065.47</v>
      </c>
      <c r="G67" s="3">
        <v>4453.12</v>
      </c>
    </row>
    <row r="68" spans="1:7">
      <c r="A68" s="14"/>
      <c r="B68" s="1" t="s">
        <v>2</v>
      </c>
      <c r="C68" s="6"/>
      <c r="D68" s="8"/>
      <c r="E68" s="3">
        <v>216.75</v>
      </c>
      <c r="F68" s="3">
        <v>222.47</v>
      </c>
      <c r="G68" s="3">
        <v>222.47</v>
      </c>
    </row>
    <row r="69" spans="1:7">
      <c r="A69" s="14"/>
      <c r="B69" s="1" t="s">
        <v>5</v>
      </c>
      <c r="C69" s="6"/>
      <c r="D69" s="8"/>
      <c r="E69" s="3">
        <v>18.66</v>
      </c>
      <c r="F69" s="3">
        <v>81.11</v>
      </c>
      <c r="G69" s="3">
        <v>0</v>
      </c>
    </row>
    <row r="70" spans="1:7">
      <c r="A70" s="14"/>
      <c r="B70" s="1" t="s">
        <v>6</v>
      </c>
      <c r="C70" s="6"/>
      <c r="D70" s="8"/>
      <c r="E70" s="4">
        <f>SUM(E67:E69)</f>
        <v>2822.44</v>
      </c>
      <c r="F70" s="4">
        <f t="shared" ref="F70:G70" si="7">SUM(F67:F69)</f>
        <v>3369.0499999999997</v>
      </c>
      <c r="G70" s="4">
        <f t="shared" si="7"/>
        <v>4675.59</v>
      </c>
    </row>
    <row r="71" spans="1:7">
      <c r="A71" s="14"/>
      <c r="B71" s="2" t="s">
        <v>49</v>
      </c>
      <c r="C71" s="7">
        <v>1.55</v>
      </c>
      <c r="D71" s="9" t="s">
        <v>8</v>
      </c>
      <c r="E71" s="5">
        <f>E70*C71/100</f>
        <v>43.747820000000004</v>
      </c>
      <c r="F71" s="5">
        <f>F70*C71/100</f>
        <v>52.220275000000001</v>
      </c>
      <c r="G71" s="5">
        <f>G70*C71/100</f>
        <v>72.471645000000009</v>
      </c>
    </row>
    <row r="72" spans="1:7" ht="15.75" thickBot="1">
      <c r="A72" s="14"/>
      <c r="B72" s="17" t="s">
        <v>9</v>
      </c>
      <c r="C72" s="20">
        <v>3</v>
      </c>
      <c r="D72" s="21" t="s">
        <v>10</v>
      </c>
      <c r="E72" s="22">
        <f>E71*C72</f>
        <v>131.24346000000003</v>
      </c>
      <c r="F72" s="22">
        <f>F71*C72</f>
        <v>156.66082499999999</v>
      </c>
      <c r="G72" s="22">
        <f>G71*C72</f>
        <v>217.41493500000001</v>
      </c>
    </row>
    <row r="73" spans="1:7" ht="15.75" thickTop="1">
      <c r="A73" s="23" t="s">
        <v>11</v>
      </c>
      <c r="B73" s="24" t="s">
        <v>40</v>
      </c>
      <c r="C73" s="25"/>
      <c r="D73" s="26"/>
      <c r="E73" s="27">
        <v>2682.56</v>
      </c>
      <c r="F73" s="27">
        <v>3239.4</v>
      </c>
      <c r="G73" s="27">
        <v>4584.49</v>
      </c>
    </row>
    <row r="74" spans="1:7">
      <c r="A74" s="14"/>
      <c r="B74" s="1" t="s">
        <v>2</v>
      </c>
      <c r="C74" s="6"/>
      <c r="D74" s="8"/>
      <c r="E74" s="3">
        <v>254.04</v>
      </c>
      <c r="F74" s="3">
        <v>259.92</v>
      </c>
      <c r="G74" s="3">
        <v>259.92</v>
      </c>
    </row>
    <row r="75" spans="1:7">
      <c r="A75" s="14"/>
      <c r="B75" s="1" t="s">
        <v>5</v>
      </c>
      <c r="C75" s="67" t="s">
        <v>37</v>
      </c>
      <c r="D75" s="68"/>
      <c r="E75" s="68"/>
      <c r="F75" s="68"/>
      <c r="G75" s="68"/>
    </row>
    <row r="76" spans="1:7">
      <c r="A76" s="14"/>
      <c r="B76" s="1" t="s">
        <v>6</v>
      </c>
      <c r="C76" s="6"/>
      <c r="D76" s="8"/>
      <c r="E76" s="4">
        <f>SUM(E73:E75)</f>
        <v>2936.6</v>
      </c>
      <c r="F76" s="4">
        <f>SUM(F73:F75)</f>
        <v>3499.32</v>
      </c>
      <c r="G76" s="4">
        <f>SUM(G73:G75)</f>
        <v>4844.41</v>
      </c>
    </row>
    <row r="77" spans="1:7">
      <c r="A77" s="14"/>
      <c r="B77" s="2" t="s">
        <v>49</v>
      </c>
      <c r="C77" s="7">
        <v>1.55</v>
      </c>
      <c r="D77" s="9" t="s">
        <v>8</v>
      </c>
      <c r="E77" s="5">
        <f>E76*C77/100</f>
        <v>45.517299999999999</v>
      </c>
      <c r="F77" s="5">
        <f>F76*C77/100</f>
        <v>54.239460000000008</v>
      </c>
      <c r="G77" s="5">
        <f>G76*C77/100</f>
        <v>75.088355000000007</v>
      </c>
    </row>
    <row r="78" spans="1:7">
      <c r="A78" s="14"/>
      <c r="B78" s="2" t="s">
        <v>12</v>
      </c>
      <c r="C78" s="7">
        <v>9</v>
      </c>
      <c r="D78" s="9" t="s">
        <v>10</v>
      </c>
      <c r="E78" s="16">
        <f>E77*C78</f>
        <v>409.65569999999997</v>
      </c>
      <c r="F78" s="16">
        <f>F77*C78</f>
        <v>488.15514000000007</v>
      </c>
      <c r="G78" s="16">
        <f>G77*C78</f>
        <v>675.79519500000004</v>
      </c>
    </row>
    <row r="79" spans="1:7" ht="18.75">
      <c r="A79" s="15"/>
      <c r="B79" s="49" t="s">
        <v>30</v>
      </c>
      <c r="C79" s="10"/>
      <c r="D79" s="11"/>
      <c r="E79" s="12">
        <f>E72+E78</f>
        <v>540.89915999999994</v>
      </c>
      <c r="F79" s="12">
        <f>F72+F78</f>
        <v>644.81596500000001</v>
      </c>
      <c r="G79" s="12">
        <f>G72+G78</f>
        <v>893.21013000000005</v>
      </c>
    </row>
    <row r="81" spans="1:7">
      <c r="A81" s="1"/>
      <c r="B81" s="1"/>
      <c r="C81" s="6"/>
      <c r="D81" s="8"/>
      <c r="E81" s="19" t="s">
        <v>3</v>
      </c>
      <c r="F81" s="19" t="s">
        <v>15</v>
      </c>
      <c r="G81" s="19" t="s">
        <v>14</v>
      </c>
    </row>
    <row r="82" spans="1:7">
      <c r="A82" s="64" t="s">
        <v>29</v>
      </c>
      <c r="B82" s="65"/>
      <c r="C82" s="65"/>
      <c r="D82" s="66"/>
      <c r="E82" s="47"/>
      <c r="F82" s="47"/>
      <c r="G82" s="47"/>
    </row>
    <row r="83" spans="1:7">
      <c r="A83" s="18" t="s">
        <v>19</v>
      </c>
      <c r="B83" s="1" t="s">
        <v>40</v>
      </c>
      <c r="C83" s="6"/>
      <c r="D83" s="8"/>
      <c r="E83" s="3">
        <v>2682.56</v>
      </c>
      <c r="F83" s="3">
        <v>3239.4</v>
      </c>
      <c r="G83" s="3">
        <v>4584.49</v>
      </c>
    </row>
    <row r="84" spans="1:7">
      <c r="A84" s="14"/>
      <c r="B84" s="1" t="s">
        <v>2</v>
      </c>
      <c r="C84" s="6"/>
      <c r="D84" s="8"/>
      <c r="E84" s="3">
        <v>254.04</v>
      </c>
      <c r="F84" s="3">
        <v>259.92</v>
      </c>
      <c r="G84" s="3">
        <v>259.92</v>
      </c>
    </row>
    <row r="85" spans="1:7">
      <c r="A85" s="14"/>
      <c r="B85" s="1" t="s">
        <v>6</v>
      </c>
      <c r="C85" s="6"/>
      <c r="D85" s="8"/>
      <c r="E85" s="4">
        <f>SUM(E83:E84)</f>
        <v>2936.6</v>
      </c>
      <c r="F85" s="4">
        <f>SUM(F83:F84)</f>
        <v>3499.32</v>
      </c>
      <c r="G85" s="4">
        <f>SUM(G83:G84)</f>
        <v>4844.41</v>
      </c>
    </row>
    <row r="86" spans="1:7">
      <c r="A86" s="14"/>
      <c r="B86" s="2" t="s">
        <v>7</v>
      </c>
      <c r="C86" s="7">
        <v>1.28</v>
      </c>
      <c r="D86" s="9" t="s">
        <v>8</v>
      </c>
      <c r="E86" s="5">
        <f>E85*C86/100</f>
        <v>37.588479999999997</v>
      </c>
      <c r="F86" s="5">
        <f>F85*C86/100</f>
        <v>44.791296000000003</v>
      </c>
      <c r="G86" s="5">
        <f>G85*C86/100</f>
        <v>62.008448000000001</v>
      </c>
    </row>
    <row r="87" spans="1:7" ht="15.75" thickBot="1">
      <c r="A87" s="14"/>
      <c r="B87" s="17" t="s">
        <v>31</v>
      </c>
      <c r="C87" s="20">
        <v>2</v>
      </c>
      <c r="D87" s="21" t="s">
        <v>10</v>
      </c>
      <c r="E87" s="22">
        <f>E86*C87</f>
        <v>75.176959999999994</v>
      </c>
      <c r="F87" s="22">
        <f>F86*C87</f>
        <v>89.582592000000005</v>
      </c>
      <c r="G87" s="22">
        <f>G86*C87</f>
        <v>124.016896</v>
      </c>
    </row>
    <row r="88" spans="1:7" ht="15.75" thickTop="1">
      <c r="A88" s="23" t="s">
        <v>21</v>
      </c>
      <c r="B88" s="24" t="s">
        <v>40</v>
      </c>
      <c r="C88" s="25"/>
      <c r="D88" s="26"/>
      <c r="E88" s="27">
        <v>2738.89</v>
      </c>
      <c r="F88" s="27">
        <v>3307.43</v>
      </c>
      <c r="G88" s="27">
        <v>4680.76</v>
      </c>
    </row>
    <row r="89" spans="1:7">
      <c r="A89" s="14"/>
      <c r="B89" s="1" t="s">
        <v>2</v>
      </c>
      <c r="C89" s="6"/>
      <c r="D89" s="8"/>
      <c r="E89" s="3">
        <v>259.39</v>
      </c>
      <c r="F89" s="3">
        <v>265.39</v>
      </c>
      <c r="G89" s="3">
        <v>265.39</v>
      </c>
    </row>
    <row r="90" spans="1:7">
      <c r="A90" s="14"/>
      <c r="B90" s="1" t="s">
        <v>6</v>
      </c>
      <c r="C90" s="6"/>
      <c r="D90" s="8"/>
      <c r="E90" s="4">
        <f>SUM(E88:E89)</f>
        <v>2998.2799999999997</v>
      </c>
      <c r="F90" s="4">
        <f>SUM(F88:F89)</f>
        <v>3572.8199999999997</v>
      </c>
      <c r="G90" s="4">
        <f>SUM(G88:G89)</f>
        <v>4946.1500000000005</v>
      </c>
    </row>
    <row r="91" spans="1:7">
      <c r="A91" s="14"/>
      <c r="B91" s="2" t="s">
        <v>49</v>
      </c>
      <c r="C91" s="7">
        <v>1.28</v>
      </c>
      <c r="D91" s="9" t="s">
        <v>8</v>
      </c>
      <c r="E91" s="5">
        <f>E90*C91/100</f>
        <v>38.377983999999998</v>
      </c>
      <c r="F91" s="5">
        <f>F90*C91/100</f>
        <v>45.732095999999999</v>
      </c>
      <c r="G91" s="5">
        <f>G90*C91/100</f>
        <v>63.310720000000011</v>
      </c>
    </row>
    <row r="92" spans="1:7">
      <c r="A92" s="14"/>
      <c r="B92" s="2" t="s">
        <v>32</v>
      </c>
      <c r="C92" s="7">
        <v>10</v>
      </c>
      <c r="D92" s="9" t="s">
        <v>10</v>
      </c>
      <c r="E92" s="16">
        <f>E91*C92</f>
        <v>383.77983999999998</v>
      </c>
      <c r="F92" s="16">
        <f>F91*C92</f>
        <v>457.32096000000001</v>
      </c>
      <c r="G92" s="16">
        <f>G91*C92</f>
        <v>633.10720000000015</v>
      </c>
    </row>
    <row r="93" spans="1:7" ht="18.75">
      <c r="A93" s="15"/>
      <c r="B93" s="49" t="s">
        <v>36</v>
      </c>
      <c r="C93" s="10"/>
      <c r="D93" s="11"/>
      <c r="E93" s="12">
        <f>E87+E92</f>
        <v>458.95679999999999</v>
      </c>
      <c r="F93" s="12">
        <f>F87+F92</f>
        <v>546.90355199999999</v>
      </c>
      <c r="G93" s="12">
        <f>G87+G92</f>
        <v>757.12409600000012</v>
      </c>
    </row>
    <row r="97" spans="1:7">
      <c r="A97" s="1"/>
      <c r="B97" s="1"/>
      <c r="C97" s="6"/>
      <c r="D97" s="8"/>
      <c r="E97" s="19" t="s">
        <v>3</v>
      </c>
      <c r="F97" s="19" t="s">
        <v>15</v>
      </c>
      <c r="G97" s="19" t="s">
        <v>14</v>
      </c>
    </row>
    <row r="98" spans="1:7">
      <c r="A98" s="64" t="s">
        <v>45</v>
      </c>
      <c r="B98" s="65"/>
      <c r="C98" s="65"/>
      <c r="D98" s="66"/>
      <c r="E98" s="47"/>
      <c r="F98" s="47"/>
      <c r="G98" s="47"/>
    </row>
    <row r="99" spans="1:7">
      <c r="A99" s="18" t="s">
        <v>19</v>
      </c>
      <c r="B99" s="1" t="s">
        <v>40</v>
      </c>
      <c r="C99" s="6"/>
      <c r="D99" s="8"/>
      <c r="E99" s="3">
        <v>2738.89</v>
      </c>
      <c r="F99" s="3">
        <v>3307.43</v>
      </c>
      <c r="G99" s="3">
        <v>4680.76</v>
      </c>
    </row>
    <row r="100" spans="1:7">
      <c r="A100" s="14"/>
      <c r="B100" s="1" t="s">
        <v>2</v>
      </c>
      <c r="C100" s="6"/>
      <c r="D100" s="8"/>
      <c r="E100" s="3">
        <v>259.39</v>
      </c>
      <c r="F100" s="3">
        <v>265.39</v>
      </c>
      <c r="G100" s="3">
        <v>265.39</v>
      </c>
    </row>
    <row r="101" spans="1:7">
      <c r="A101" s="14"/>
      <c r="B101" s="1" t="s">
        <v>6</v>
      </c>
      <c r="C101" s="6"/>
      <c r="D101" s="8"/>
      <c r="E101" s="4">
        <f>SUM(E99:E100)</f>
        <v>2998.2799999999997</v>
      </c>
      <c r="F101" s="4">
        <f>SUM(F99:F100)</f>
        <v>3572.8199999999997</v>
      </c>
      <c r="G101" s="4">
        <f>SUM(G99:G100)</f>
        <v>4946.1500000000005</v>
      </c>
    </row>
    <row r="102" spans="1:7">
      <c r="A102" s="14"/>
      <c r="B102" s="2" t="s">
        <v>49</v>
      </c>
      <c r="C102" s="7">
        <v>2.0499999999999998</v>
      </c>
      <c r="D102" s="9" t="s">
        <v>8</v>
      </c>
      <c r="E102" s="5">
        <f>E101*C102/100</f>
        <v>61.464739999999992</v>
      </c>
      <c r="F102" s="5">
        <f>F101*C102/100</f>
        <v>73.242809999999992</v>
      </c>
      <c r="G102" s="5">
        <f>G101*C102/100</f>
        <v>101.396075</v>
      </c>
    </row>
    <row r="103" spans="1:7" ht="15.75" thickBot="1">
      <c r="A103" s="14"/>
      <c r="B103" s="17" t="s">
        <v>31</v>
      </c>
      <c r="C103" s="20">
        <v>2</v>
      </c>
      <c r="D103" s="21" t="s">
        <v>10</v>
      </c>
      <c r="E103" s="22">
        <f>E102*C103</f>
        <v>122.92947999999998</v>
      </c>
      <c r="F103" s="22">
        <f>F102*C103</f>
        <v>146.48561999999998</v>
      </c>
      <c r="G103" s="22">
        <f>G102*C103</f>
        <v>202.79214999999999</v>
      </c>
    </row>
    <row r="104" spans="1:7" ht="15.75" thickTop="1">
      <c r="A104" s="23" t="s">
        <v>38</v>
      </c>
      <c r="B104" s="24" t="s">
        <v>40</v>
      </c>
      <c r="C104" s="25"/>
      <c r="D104" s="26"/>
      <c r="E104" s="27">
        <v>2813.89</v>
      </c>
      <c r="F104" s="27">
        <v>3383.5</v>
      </c>
      <c r="G104" s="27">
        <v>4788.42</v>
      </c>
    </row>
    <row r="105" spans="1:7">
      <c r="A105" s="14"/>
      <c r="B105" s="1" t="s">
        <v>2</v>
      </c>
      <c r="C105" s="6"/>
      <c r="D105" s="8"/>
      <c r="E105" s="3">
        <v>265.35000000000002</v>
      </c>
      <c r="F105" s="3">
        <v>271.49</v>
      </c>
      <c r="G105" s="3">
        <v>271.49</v>
      </c>
    </row>
    <row r="106" spans="1:7">
      <c r="A106" s="14"/>
      <c r="B106" s="1" t="s">
        <v>6</v>
      </c>
      <c r="C106" s="6"/>
      <c r="D106" s="8"/>
      <c r="E106" s="4">
        <f>SUM(E104:E105)</f>
        <v>3079.24</v>
      </c>
      <c r="F106" s="4">
        <f>SUM(F104:F105)</f>
        <v>3654.99</v>
      </c>
      <c r="G106" s="4">
        <f>SUM(G104:G105)</f>
        <v>5059.91</v>
      </c>
    </row>
    <row r="107" spans="1:7">
      <c r="A107" s="14"/>
      <c r="B107" s="2" t="s">
        <v>49</v>
      </c>
      <c r="C107" s="7">
        <v>2.0499999999999998</v>
      </c>
      <c r="D107" s="9" t="s">
        <v>8</v>
      </c>
      <c r="E107" s="5">
        <f>E106*C107/100</f>
        <v>63.124419999999994</v>
      </c>
      <c r="F107" s="5">
        <f>F106*C107/100</f>
        <v>74.927294999999987</v>
      </c>
      <c r="G107" s="5">
        <f>G106*C107/100</f>
        <v>103.72815499999999</v>
      </c>
    </row>
    <row r="108" spans="1:7">
      <c r="A108" s="14"/>
      <c r="B108" s="2" t="s">
        <v>47</v>
      </c>
      <c r="C108" s="7">
        <v>4</v>
      </c>
      <c r="D108" s="9" t="s">
        <v>10</v>
      </c>
      <c r="E108" s="16">
        <f>E107*C108</f>
        <v>252.49767999999997</v>
      </c>
      <c r="F108" s="16">
        <f>F107*C108</f>
        <v>299.70917999999995</v>
      </c>
      <c r="G108" s="16">
        <f>G107*C108</f>
        <v>414.91261999999995</v>
      </c>
    </row>
    <row r="109" spans="1:7" ht="18.75">
      <c r="A109" s="48"/>
      <c r="B109" s="49" t="s">
        <v>48</v>
      </c>
      <c r="C109" s="50"/>
      <c r="D109" s="51"/>
      <c r="E109" s="12">
        <f>E103+E108</f>
        <v>375.42715999999996</v>
      </c>
      <c r="F109" s="12">
        <f>F103+F108</f>
        <v>446.19479999999993</v>
      </c>
      <c r="G109" s="12">
        <f>G103+G108</f>
        <v>617.70476999999994</v>
      </c>
    </row>
    <row r="110" spans="1:7">
      <c r="A110" s="54"/>
      <c r="B110" s="55"/>
      <c r="C110" s="55"/>
      <c r="D110" s="55"/>
      <c r="E110" s="56"/>
      <c r="F110" s="56"/>
      <c r="G110" s="56"/>
    </row>
    <row r="111" spans="1:7" ht="18.75">
      <c r="A111" s="69" t="s">
        <v>39</v>
      </c>
      <c r="B111" s="70"/>
      <c r="C111" s="70"/>
      <c r="D111" s="70"/>
      <c r="E111" s="57">
        <f>E21+E31+E47+E79+E93+E109</f>
        <v>3238.1882869999999</v>
      </c>
      <c r="F111" s="57">
        <f>F21+F31+F63+F79+F93+F109</f>
        <v>3851.310825</v>
      </c>
      <c r="G111" s="57">
        <f>G21+G31+G63+G79+G93+G109</f>
        <v>5341.7641580000009</v>
      </c>
    </row>
    <row r="114" spans="1:7" ht="18.75">
      <c r="A114" s="52" t="s">
        <v>43</v>
      </c>
    </row>
    <row r="115" spans="1:7">
      <c r="A115" s="1"/>
      <c r="B115" s="1"/>
      <c r="C115" s="6"/>
      <c r="D115" s="8"/>
      <c r="E115" s="19" t="s">
        <v>3</v>
      </c>
      <c r="F115" s="19" t="s">
        <v>15</v>
      </c>
      <c r="G115" s="19" t="s">
        <v>14</v>
      </c>
    </row>
    <row r="116" spans="1:7">
      <c r="A116" s="64" t="s">
        <v>44</v>
      </c>
      <c r="B116" s="65"/>
      <c r="C116" s="65"/>
      <c r="D116" s="66"/>
      <c r="E116" s="1"/>
      <c r="F116" s="1"/>
      <c r="G116" s="1"/>
    </row>
    <row r="117" spans="1:7">
      <c r="A117" s="58"/>
      <c r="B117" s="15" t="s">
        <v>40</v>
      </c>
      <c r="C117" s="59"/>
      <c r="D117" s="53"/>
      <c r="E117" s="60">
        <v>2813.89</v>
      </c>
      <c r="F117" s="60">
        <v>3383.5</v>
      </c>
      <c r="G117" s="60">
        <v>4788.42</v>
      </c>
    </row>
    <row r="118" spans="1:7">
      <c r="A118" s="14"/>
      <c r="B118" s="1" t="s">
        <v>2</v>
      </c>
      <c r="C118" s="6"/>
      <c r="D118" s="8"/>
      <c r="E118" s="3">
        <v>265.35000000000002</v>
      </c>
      <c r="F118" s="3">
        <v>271.49</v>
      </c>
      <c r="G118" s="3">
        <v>271.49</v>
      </c>
    </row>
    <row r="119" spans="1:7">
      <c r="A119" s="14"/>
      <c r="B119" s="1" t="s">
        <v>6</v>
      </c>
      <c r="C119" s="6"/>
      <c r="D119" s="8"/>
      <c r="E119" s="4">
        <f>SUM(E117:E118)</f>
        <v>3079.24</v>
      </c>
      <c r="F119" s="4">
        <f>SUM(F117:F118)</f>
        <v>3654.99</v>
      </c>
      <c r="G119" s="4">
        <f>SUM(G117:G118)</f>
        <v>5059.91</v>
      </c>
    </row>
    <row r="120" spans="1:7">
      <c r="A120" s="14"/>
      <c r="B120" s="2" t="s">
        <v>41</v>
      </c>
      <c r="C120" s="7">
        <v>2.61</v>
      </c>
      <c r="D120" s="9" t="s">
        <v>8</v>
      </c>
      <c r="E120" s="5">
        <f>E119*C120/100</f>
        <v>80.368163999999993</v>
      </c>
      <c r="F120" s="5">
        <f>F119*C120/100</f>
        <v>95.395238999999989</v>
      </c>
      <c r="G120" s="5">
        <f>G119*C120/100</f>
        <v>132.06365099999999</v>
      </c>
    </row>
    <row r="121" spans="1:7" ht="18.75">
      <c r="A121" s="48"/>
      <c r="B121" s="49" t="s">
        <v>42</v>
      </c>
      <c r="C121" s="50">
        <v>12</v>
      </c>
      <c r="D121" s="51" t="s">
        <v>10</v>
      </c>
      <c r="E121" s="12">
        <f>E120*C121</f>
        <v>964.41796799999997</v>
      </c>
      <c r="F121" s="12">
        <f>F120*C121</f>
        <v>1144.7428679999998</v>
      </c>
      <c r="G121" s="12">
        <f>G120*C121</f>
        <v>1584.7638119999999</v>
      </c>
    </row>
  </sheetData>
  <mergeCells count="11">
    <mergeCell ref="A66:D66"/>
    <mergeCell ref="A116:D116"/>
    <mergeCell ref="C75:G75"/>
    <mergeCell ref="A82:D82"/>
    <mergeCell ref="A98:D98"/>
    <mergeCell ref="A111:D111"/>
    <mergeCell ref="A2:G4"/>
    <mergeCell ref="A8:D8"/>
    <mergeCell ref="A24:D24"/>
    <mergeCell ref="A34:D34"/>
    <mergeCell ref="A50:D50"/>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Hagen Husgen</dc:creator>
  <cp:lastModifiedBy>Hagen Husgen</cp:lastModifiedBy>
  <cp:lastPrinted>2016-04-01T05:17:41Z</cp:lastPrinted>
  <dcterms:created xsi:type="dcterms:W3CDTF">2016-03-31T05:39:54Z</dcterms:created>
  <dcterms:modified xsi:type="dcterms:W3CDTF">2016-04-01T05:19:35Z</dcterms:modified>
</cp:coreProperties>
</file>